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ssets" sheetId="1" r:id="rId1"/>
    <sheet name="equity" sheetId="2" r:id="rId2"/>
    <sheet name="income" sheetId="3" r:id="rId3"/>
    <sheet name="cashflow" sheetId="4" r:id="rId4"/>
    <sheet name="sheet1" sheetId="5" r:id="rId5"/>
  </sheets>
  <definedNames>
    <definedName name="_xlnm.Print_Area">'assets'!$A$1:$H$72</definedName>
  </definedNames>
  <calcPr fullCalcOnLoad="1"/>
</workbook>
</file>

<file path=xl/sharedStrings.xml><?xml version="1.0" encoding="utf-8"?>
<sst xmlns="http://schemas.openxmlformats.org/spreadsheetml/2006/main" count="220" uniqueCount="133">
  <si>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</si>
  <si>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</si>
  <si>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</si>
  <si>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</si>
  <si>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</si>
  <si>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</si>
  <si>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</si>
  <si>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</si>
  <si>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>Investments In Associates</t>
  </si>
  <si>
    <t xml:space="preserve"> </t>
  </si>
  <si>
    <t>Current Assets</t>
  </si>
  <si>
    <t>Inventories</t>
  </si>
  <si>
    <t>Trade Receivables</t>
  </si>
  <si>
    <t>Other Current Assets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</si>
  <si>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</si>
  <si>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</si>
  <si>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</si>
  <si>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</si>
  <si>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</si>
  <si>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</si>
  <si>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</si>
  <si>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</si>
  <si>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Minority Interests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</si>
  <si>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</si>
  <si>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</si>
  <si>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</si>
  <si>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</si>
  <si>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</si>
  <si>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</si>
  <si>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</si>
  <si>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</si>
  <si>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Current Portion of Long Term Borrowings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</si>
  <si>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</si>
  <si>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</si>
  <si>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</si>
  <si>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</si>
  <si>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</si>
  <si>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</si>
  <si>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 xml:space="preserve"> Financial Report for the year ended 31st December 2005)</t>
  </si>
  <si>
    <t>As At End of</t>
  </si>
  <si>
    <t>Current Quarter</t>
  </si>
  <si>
    <t>30/09/2006</t>
  </si>
  <si>
    <t>RM'000</t>
  </si>
  <si>
    <t>(Audited)</t>
  </si>
  <si>
    <t>As At Preceding</t>
  </si>
  <si>
    <t>Financial Year End</t>
  </si>
  <si>
    <t>31/12/2005</t>
  </si>
  <si>
    <t>CONDENSED CONSOLIDATED STATEMENTS OF CHANGES EQUITY</t>
  </si>
  <si>
    <t>Balance at  01 January 2005</t>
  </si>
  <si>
    <t>Profit for the period</t>
  </si>
  <si>
    <t>ended 31 December 2004</t>
  </si>
  <si>
    <t>Balance at  30 September 2005</t>
  </si>
  <si>
    <t>Balance at  01 January 2006</t>
  </si>
  <si>
    <t>Adjustment on the opening goodwill b/f</t>
  </si>
  <si>
    <t>Restated balance</t>
  </si>
  <si>
    <t>Profit / ( Loss ) for The Period</t>
  </si>
  <si>
    <t>Balance at  30 September 2006</t>
  </si>
  <si>
    <t>(The Condensed Consolidated Statements of Changes in Equity should be read in conjunction with the Annual Financial</t>
  </si>
  <si>
    <t xml:space="preserve"> Report for the year ended 31st December 2005)</t>
  </si>
  <si>
    <t>Share</t>
  </si>
  <si>
    <t>Capital</t>
  </si>
  <si>
    <t>Premium</t>
  </si>
  <si>
    <t>Attributable to Equity Holders of the Parent</t>
  </si>
  <si>
    <t>Reserve on</t>
  </si>
  <si>
    <t>Consolidation</t>
  </si>
  <si>
    <t>Translation</t>
  </si>
  <si>
    <t>Reserve</t>
  </si>
  <si>
    <t xml:space="preserve">Retained </t>
  </si>
  <si>
    <t>Earnings</t>
  </si>
  <si>
    <t>Sub-total</t>
  </si>
  <si>
    <t>Minority</t>
  </si>
  <si>
    <t>Interest</t>
  </si>
  <si>
    <t>Total</t>
  </si>
  <si>
    <t>Equity</t>
  </si>
  <si>
    <t>CONDENSED CONSOLIDATED INCOME STATEMENTS</t>
  </si>
  <si>
    <t>Revenue</t>
  </si>
  <si>
    <t>Operating Expenses</t>
  </si>
  <si>
    <t>Finance Cost</t>
  </si>
  <si>
    <t>Profit Before Taxation</t>
  </si>
  <si>
    <t>Taxation</t>
  </si>
  <si>
    <t>Profit for the Period</t>
  </si>
  <si>
    <t>Attributable to :</t>
  </si>
  <si>
    <t>Equity holders of the parent</t>
  </si>
  <si>
    <t>Minority interest</t>
  </si>
  <si>
    <t>EPS</t>
  </si>
  <si>
    <t>Earnings per share (sen) - Basic</t>
  </si>
  <si>
    <t xml:space="preserve">(The Condensed Consolidated Income Statements should be read in conjunction with the Annual </t>
  </si>
  <si>
    <t xml:space="preserve">     - Diluted</t>
  </si>
  <si>
    <t>30/09/2005</t>
  </si>
  <si>
    <t>THIRD FINANCIAL QUARTER ENDED 30 SEPTEMBER  2006</t>
  </si>
  <si>
    <t>THIRD FINANCIAL QUARTER ENDED 30  SEPTEMBER 2006</t>
  </si>
  <si>
    <t>THIRD FINANCIAL QUARTER ENDED 30 SEPTEMBER 2006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</si>
  <si>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</si>
  <si>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</si>
  <si>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</si>
  <si>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</si>
  <si>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</si>
  <si>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</si>
  <si>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</si>
  <si>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</si>
  <si>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</si>
  <si>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</si>
  <si>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</si>
  <si>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</si>
  <si>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</si>
  <si>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</si>
  <si>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</si>
  <si>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</si>
  <si>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Tax paid</t>
  </si>
  <si>
    <t>Net cash inflows from operating activities</t>
  </si>
  <si>
    <t>Investing Activities</t>
  </si>
  <si>
    <t>Other investments</t>
  </si>
  <si>
    <t>Financing Acitivities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</si>
  <si>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</si>
  <si>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</si>
  <si>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</si>
  <si>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</si>
  <si>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</si>
  <si>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</si>
  <si>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</si>
  <si>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</si>
  <si>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</si>
  <si>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</si>
  <si>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 xml:space="preserve"> the Annual Financial Report for the year ended 31 December 2005)</t>
  </si>
  <si>
    <t>For the period ended 30 SEPTEMBER 2006</t>
  </si>
  <si>
    <t xml:space="preserve"> 30 September 2006</t>
  </si>
  <si>
    <t xml:space="preserve"> 30 September 2005</t>
  </si>
  <si>
    <t>Dividend paid</t>
  </si>
  <si>
    <t>ended 31 December 2005</t>
  </si>
  <si>
    <t xml:space="preserve">Dividend for the year </t>
  </si>
  <si>
    <t xml:space="preserve">                 9 months ended </t>
  </si>
  <si>
    <t xml:space="preserve">                 3 months ended </t>
  </si>
  <si>
    <t>Short Term Borrowings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</si>
</sst>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Alignment="1">
      <alignment/>
    </xf>
    <xf numFmtId="37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showOutlineSymbols="0" zoomScale="87" zoomScaleNormal="87" workbookViewId="0" topLeftCell="A40">
      <selection activeCell="E71" sqref="E71"/>
    </sheetView>
  </sheetViews>
  <sheetFormatPr defaultColWidth="8.8867187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89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43</v>
      </c>
      <c r="I8" s="4"/>
    </row>
    <row r="9" spans="1:9" ht="15.75">
      <c r="A9" s="4"/>
      <c r="E9" s="6" t="s">
        <v>39</v>
      </c>
      <c r="F9" s="5"/>
      <c r="G9" s="6" t="s">
        <v>44</v>
      </c>
      <c r="I9" s="4"/>
    </row>
    <row r="10" spans="1:9" ht="12.75" customHeight="1" hidden="1">
      <c r="A10" s="4"/>
      <c r="E10" s="6" t="s">
        <v>40</v>
      </c>
      <c r="F10" s="5"/>
      <c r="G10" s="6" t="s">
        <v>40</v>
      </c>
      <c r="I10" s="4"/>
    </row>
    <row r="11" spans="1:9" ht="15.75">
      <c r="A11" s="4"/>
      <c r="E11" s="6" t="s">
        <v>40</v>
      </c>
      <c r="F11" s="5"/>
      <c r="G11" s="6" t="s">
        <v>45</v>
      </c>
      <c r="I11" s="4"/>
    </row>
    <row r="12" spans="1:9" ht="15.75">
      <c r="A12" s="4"/>
      <c r="E12" s="6" t="s">
        <v>41</v>
      </c>
      <c r="F12" s="5"/>
      <c r="G12" s="6" t="s">
        <v>46</v>
      </c>
      <c r="I12" s="4"/>
    </row>
    <row r="13" spans="1:9" ht="15.75">
      <c r="A13" s="4"/>
      <c r="E13" s="6" t="s">
        <v>42</v>
      </c>
      <c r="F13" s="5"/>
      <c r="G13" s="6" t="s">
        <v>42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74240</v>
      </c>
      <c r="F18" s="7"/>
      <c r="G18" s="7">
        <v>67587</v>
      </c>
      <c r="I18" s="4"/>
    </row>
    <row r="19" spans="1:9" ht="15">
      <c r="A19" s="8" t="s">
        <v>6</v>
      </c>
      <c r="E19" s="7">
        <v>177</v>
      </c>
      <c r="F19" s="7"/>
      <c r="G19" s="7">
        <v>177</v>
      </c>
      <c r="I19" s="4"/>
    </row>
    <row r="20" spans="1:9" ht="15">
      <c r="A20" s="8" t="s">
        <v>7</v>
      </c>
      <c r="E20" s="7">
        <v>3496</v>
      </c>
      <c r="F20" s="7"/>
      <c r="G20" s="7">
        <v>7496</v>
      </c>
      <c r="I20" s="4"/>
    </row>
    <row r="21" spans="1:9" ht="15">
      <c r="A21" s="8" t="s">
        <v>8</v>
      </c>
      <c r="E21" s="7">
        <v>3961</v>
      </c>
      <c r="F21" s="7"/>
      <c r="G21" s="7">
        <v>3961</v>
      </c>
      <c r="I21" s="4"/>
    </row>
    <row r="22" spans="1:9" ht="15">
      <c r="A22" s="8" t="s">
        <v>9</v>
      </c>
      <c r="E22" s="7"/>
      <c r="F22" s="7"/>
      <c r="G22" s="7"/>
      <c r="I22" s="4"/>
    </row>
    <row r="23" spans="1:9" ht="15">
      <c r="A23" s="4"/>
      <c r="E23" s="9">
        <f>SUM(E18:E21)</f>
        <v>81874</v>
      </c>
      <c r="F23" s="7"/>
      <c r="G23" s="9">
        <f>SUM(G18:G21)</f>
        <v>79221</v>
      </c>
      <c r="I23" s="4"/>
    </row>
    <row r="24" spans="1:9" ht="15.75">
      <c r="A24" s="5" t="s">
        <v>10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8" t="s">
        <v>11</v>
      </c>
      <c r="E26" s="7">
        <v>28770</v>
      </c>
      <c r="F26" s="7"/>
      <c r="G26" s="7">
        <v>29325</v>
      </c>
      <c r="I26" s="4"/>
    </row>
    <row r="27" spans="1:9" ht="15">
      <c r="A27" s="8" t="s">
        <v>12</v>
      </c>
      <c r="E27" s="7">
        <v>23952</v>
      </c>
      <c r="F27" s="7"/>
      <c r="G27" s="7">
        <v>23415</v>
      </c>
      <c r="I27" s="4"/>
    </row>
    <row r="28" spans="1:9" ht="15">
      <c r="A28" s="8" t="s">
        <v>13</v>
      </c>
      <c r="E28" s="7">
        <v>7271</v>
      </c>
      <c r="F28" s="7"/>
      <c r="G28" s="7">
        <v>4643</v>
      </c>
      <c r="I28" s="4"/>
    </row>
    <row r="29" spans="1:9" ht="15">
      <c r="A29" s="8" t="s">
        <v>14</v>
      </c>
      <c r="E29" s="7">
        <v>1085</v>
      </c>
      <c r="F29" s="7"/>
      <c r="G29" s="7">
        <v>1160</v>
      </c>
      <c r="I29" s="4"/>
    </row>
    <row r="30" spans="1:9" ht="15">
      <c r="A30" s="8" t="s">
        <v>15</v>
      </c>
      <c r="E30" s="7">
        <v>3714</v>
      </c>
      <c r="F30" s="7"/>
      <c r="G30" s="7">
        <v>2474</v>
      </c>
      <c r="I30" s="4"/>
    </row>
    <row r="31" spans="1:9" ht="15">
      <c r="A31" s="4"/>
      <c r="E31" s="9">
        <f>SUM(E26:E30)</f>
        <v>64792</v>
      </c>
      <c r="F31" s="7"/>
      <c r="G31" s="9">
        <f>SUM(G26:G30)</f>
        <v>61017</v>
      </c>
      <c r="I31" s="4"/>
    </row>
    <row r="32" spans="1:9" ht="15">
      <c r="A32" s="4"/>
      <c r="E32" s="9"/>
      <c r="F32" s="7"/>
      <c r="G32" s="9"/>
      <c r="I32" s="4"/>
    </row>
    <row r="33" spans="1:9" ht="15.75">
      <c r="A33" s="5" t="s">
        <v>16</v>
      </c>
      <c r="E33" s="7">
        <f>+E31+E23</f>
        <v>146666</v>
      </c>
      <c r="F33" s="7"/>
      <c r="G33" s="7">
        <f>+G31+G23</f>
        <v>140238</v>
      </c>
      <c r="I33" s="4"/>
    </row>
    <row r="34" spans="1:9" ht="15">
      <c r="A34" s="4"/>
      <c r="D34" s="7"/>
      <c r="E34" s="10"/>
      <c r="F34" s="7"/>
      <c r="G34" s="11"/>
      <c r="I34" s="4"/>
    </row>
    <row r="35" spans="1:9" ht="15.75">
      <c r="A35" s="5" t="s">
        <v>17</v>
      </c>
      <c r="E35" s="8" t="s">
        <v>9</v>
      </c>
      <c r="G35" s="6"/>
      <c r="I35" s="4"/>
    </row>
    <row r="36" spans="1:9" ht="15.75">
      <c r="A36" s="4"/>
      <c r="E36" s="1" t="s">
        <v>9</v>
      </c>
      <c r="G36" s="6"/>
      <c r="I36" s="4"/>
    </row>
    <row r="37" spans="1:9" ht="15.75">
      <c r="A37" s="5" t="s">
        <v>18</v>
      </c>
      <c r="E37" s="1" t="s">
        <v>9</v>
      </c>
      <c r="G37" s="1" t="s">
        <v>9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19</v>
      </c>
      <c r="E39" s="7">
        <v>53332</v>
      </c>
      <c r="F39" s="7"/>
      <c r="G39" s="7">
        <v>53332</v>
      </c>
      <c r="I39" s="4"/>
    </row>
    <row r="40" spans="1:9" ht="15">
      <c r="A40" s="8" t="s">
        <v>20</v>
      </c>
      <c r="E40" s="7">
        <f>equity!E37+equity!G37+equity!F37</f>
        <v>2805</v>
      </c>
      <c r="F40" s="7"/>
      <c r="G40" s="7">
        <f>+E40</f>
        <v>2805</v>
      </c>
      <c r="I40" s="4"/>
    </row>
    <row r="41" spans="1:9" ht="15">
      <c r="A41" s="8" t="s">
        <v>21</v>
      </c>
      <c r="E41" s="7">
        <f>equity!H37</f>
        <v>25214</v>
      </c>
      <c r="F41" s="7"/>
      <c r="G41" s="7">
        <v>28233</v>
      </c>
      <c r="I41" s="4"/>
    </row>
    <row r="42" spans="1:9" ht="15">
      <c r="A42" s="4"/>
      <c r="E42" s="9">
        <f>SUM(E39:E41)</f>
        <v>81351</v>
      </c>
      <c r="F42" s="7"/>
      <c r="G42" s="9">
        <f>SUM(G39:G41)</f>
        <v>84370</v>
      </c>
      <c r="I42" s="4"/>
    </row>
    <row r="43" spans="1:9" ht="15">
      <c r="A43" s="8" t="s">
        <v>22</v>
      </c>
      <c r="E43" s="7">
        <f>equity!J37</f>
        <v>4276</v>
      </c>
      <c r="F43" s="7"/>
      <c r="G43" s="7">
        <v>4107</v>
      </c>
      <c r="I43" s="4"/>
    </row>
    <row r="44" spans="1:9" ht="15">
      <c r="A44" s="4"/>
      <c r="E44" s="7"/>
      <c r="F44" s="7"/>
      <c r="G44" s="7"/>
      <c r="I44" s="4"/>
    </row>
    <row r="45" spans="1:9" ht="15.75">
      <c r="A45" s="5" t="s">
        <v>23</v>
      </c>
      <c r="E45" s="9">
        <f>+E42+E43</f>
        <v>85627</v>
      </c>
      <c r="F45" s="12" t="s">
        <v>9</v>
      </c>
      <c r="G45" s="9">
        <f>+G42+G43</f>
        <v>88477</v>
      </c>
      <c r="H45" s="8" t="s">
        <v>9</v>
      </c>
      <c r="I45" s="4"/>
    </row>
    <row r="46" spans="1:9" ht="15">
      <c r="A46" s="4"/>
      <c r="E46" s="9"/>
      <c r="F46" s="7"/>
      <c r="G46" s="9"/>
      <c r="I46" s="4"/>
    </row>
    <row r="47" spans="1:9" ht="15.75">
      <c r="A47" s="5" t="s">
        <v>24</v>
      </c>
      <c r="E47" s="7"/>
      <c r="F47" s="7"/>
      <c r="G47" s="7"/>
      <c r="I47" s="4"/>
    </row>
    <row r="48" spans="1:9" ht="15">
      <c r="A48" s="4"/>
      <c r="E48" s="7"/>
      <c r="F48" s="7"/>
      <c r="G48" s="7"/>
      <c r="I48" s="4"/>
    </row>
    <row r="49" spans="1:9" ht="15">
      <c r="A49" s="8" t="s">
        <v>25</v>
      </c>
      <c r="E49" s="7">
        <v>5523</v>
      </c>
      <c r="F49" s="7"/>
      <c r="G49" s="7">
        <v>1230</v>
      </c>
      <c r="I49" s="4"/>
    </row>
    <row r="50" spans="1:9" ht="15">
      <c r="A50" s="8" t="s">
        <v>26</v>
      </c>
      <c r="E50" s="7">
        <v>1703</v>
      </c>
      <c r="F50" s="7"/>
      <c r="G50" s="7">
        <v>1703</v>
      </c>
      <c r="I50" s="4"/>
    </row>
    <row r="51" spans="1:9" ht="15">
      <c r="A51" s="8" t="s">
        <v>27</v>
      </c>
      <c r="E51" s="7">
        <v>672</v>
      </c>
      <c r="F51" s="7"/>
      <c r="G51" s="7">
        <v>651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28</v>
      </c>
      <c r="E53" s="7">
        <f>SUM(E49:E52)</f>
        <v>7898</v>
      </c>
      <c r="F53" s="7"/>
      <c r="G53" s="7">
        <f>SUM(G49:G52)</f>
        <v>3584</v>
      </c>
      <c r="I53" s="4"/>
    </row>
    <row r="54" spans="1:9" ht="15">
      <c r="A54" s="4"/>
      <c r="E54" s="9"/>
      <c r="F54" s="7"/>
      <c r="G54" s="9"/>
      <c r="I54" s="4"/>
    </row>
    <row r="55" spans="1:9" ht="15.75">
      <c r="A55" s="5" t="s">
        <v>29</v>
      </c>
      <c r="E55" s="7"/>
      <c r="F55" s="7"/>
      <c r="G55" s="7"/>
      <c r="I55" s="4"/>
    </row>
    <row r="56" spans="1:9" ht="15">
      <c r="A56" s="4"/>
      <c r="E56" s="12" t="s">
        <v>9</v>
      </c>
      <c r="F56" s="7"/>
      <c r="G56" s="7"/>
      <c r="I56" s="4"/>
    </row>
    <row r="57" spans="1:9" ht="15">
      <c r="A57" s="8" t="s">
        <v>30</v>
      </c>
      <c r="E57" s="7">
        <v>12910</v>
      </c>
      <c r="F57" s="7"/>
      <c r="G57" s="7">
        <v>11131</v>
      </c>
      <c r="I57" s="4"/>
    </row>
    <row r="58" spans="1:9" ht="15">
      <c r="A58" s="8" t="s">
        <v>132</v>
      </c>
      <c r="E58" s="7">
        <v>39266</v>
      </c>
      <c r="F58" s="7"/>
      <c r="G58" s="7">
        <v>36081</v>
      </c>
      <c r="I58" s="4"/>
    </row>
    <row r="59" spans="1:9" ht="15">
      <c r="A59" s="8" t="s">
        <v>31</v>
      </c>
      <c r="E59" s="7">
        <v>965</v>
      </c>
      <c r="F59" s="7"/>
      <c r="G59" s="7">
        <v>965</v>
      </c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32</v>
      </c>
      <c r="E61" s="7">
        <f>SUM(E57:E60)</f>
        <v>53141</v>
      </c>
      <c r="F61" s="7"/>
      <c r="G61" s="7">
        <f>SUM(G57:G60)</f>
        <v>48177</v>
      </c>
      <c r="I61" s="4"/>
    </row>
    <row r="62" spans="1:9" ht="15">
      <c r="A62" s="4"/>
      <c r="E62" s="9"/>
      <c r="F62" s="7"/>
      <c r="G62" s="9"/>
      <c r="I62" s="4"/>
    </row>
    <row r="63" spans="1:9" ht="15.75">
      <c r="A63" s="5" t="s">
        <v>33</v>
      </c>
      <c r="E63" s="7">
        <f>+E61+E53</f>
        <v>61039</v>
      </c>
      <c r="F63" s="7"/>
      <c r="G63" s="7">
        <f>+G61+G53</f>
        <v>51761</v>
      </c>
      <c r="I63" s="4"/>
    </row>
    <row r="64" spans="1:9" ht="15">
      <c r="A64" s="4"/>
      <c r="E64" s="7"/>
      <c r="F64" s="7"/>
      <c r="G64" s="7"/>
      <c r="I64" s="4"/>
    </row>
    <row r="65" spans="1:9" ht="15.75">
      <c r="A65" s="5" t="s">
        <v>34</v>
      </c>
      <c r="E65" s="9">
        <f>+E63+E45</f>
        <v>146666</v>
      </c>
      <c r="F65" s="12" t="s">
        <v>9</v>
      </c>
      <c r="G65" s="9">
        <f>+G63+G45</f>
        <v>140238</v>
      </c>
      <c r="H65" s="12" t="s">
        <v>9</v>
      </c>
      <c r="I65" s="12" t="s">
        <v>9</v>
      </c>
    </row>
    <row r="66" spans="1:9" ht="15">
      <c r="A66" s="4"/>
      <c r="E66" s="13" t="s">
        <v>9</v>
      </c>
      <c r="F66" s="7"/>
      <c r="G66" s="10"/>
      <c r="I66" s="4"/>
    </row>
    <row r="67" spans="1:9" ht="15">
      <c r="A67" s="8" t="s">
        <v>35</v>
      </c>
      <c r="E67" s="7" t="s">
        <v>9</v>
      </c>
      <c r="F67" s="7"/>
      <c r="G67" s="12" t="s">
        <v>9</v>
      </c>
      <c r="I67" s="4"/>
    </row>
    <row r="68" spans="1:9" ht="15">
      <c r="A68" s="8" t="s">
        <v>36</v>
      </c>
      <c r="E68" s="14">
        <v>1.53</v>
      </c>
      <c r="F68" s="7"/>
      <c r="G68" s="14">
        <v>1.58</v>
      </c>
      <c r="I68" s="4"/>
    </row>
    <row r="69" spans="1:9" ht="15">
      <c r="A69" s="4"/>
      <c r="E69" s="11"/>
      <c r="G69" s="11"/>
      <c r="I69" s="4"/>
    </row>
    <row r="70" spans="1:9" ht="15">
      <c r="A70" s="4"/>
      <c r="I70" s="4"/>
    </row>
    <row r="71" spans="1:9" ht="15">
      <c r="A71" s="8" t="s">
        <v>37</v>
      </c>
      <c r="I71" s="4"/>
    </row>
    <row r="72" spans="1:9" ht="15">
      <c r="A72" s="8" t="s">
        <v>38</v>
      </c>
      <c r="I72" s="4"/>
    </row>
  </sheetData>
  <printOptions/>
  <pageMargins left="0.8" right="0.25" top="0.5" bottom="0.25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OutlineSymbols="0" zoomScale="87" zoomScaleNormal="87" workbookViewId="0" topLeftCell="B22">
      <selection activeCell="A1" sqref="A1:K40"/>
    </sheetView>
  </sheetViews>
  <sheetFormatPr defaultColWidth="8.88671875" defaultRowHeight="15"/>
  <cols>
    <col min="1" max="3" width="9.6640625" style="1" customWidth="1"/>
    <col min="4" max="11" width="11.6640625" style="1" customWidth="1"/>
    <col min="12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90</v>
      </c>
    </row>
    <row r="6" ht="15.75">
      <c r="A6" s="5" t="s">
        <v>47</v>
      </c>
    </row>
    <row r="9" ht="15.75">
      <c r="F9" s="15" t="s">
        <v>62</v>
      </c>
    </row>
    <row r="10" spans="4:11" ht="15">
      <c r="D10" s="16"/>
      <c r="F10" s="16"/>
      <c r="G10" s="16"/>
      <c r="H10" s="16"/>
      <c r="I10" s="16"/>
      <c r="J10" s="16"/>
      <c r="K10" s="16"/>
    </row>
    <row r="11" spans="4:11" ht="15">
      <c r="D11" s="16"/>
      <c r="F11" s="16"/>
      <c r="G11" s="16" t="s">
        <v>9</v>
      </c>
      <c r="H11" s="16"/>
      <c r="I11" s="16"/>
      <c r="J11" s="16"/>
      <c r="K11" s="16"/>
    </row>
    <row r="12" spans="4:11" ht="15">
      <c r="D12" s="16" t="s">
        <v>59</v>
      </c>
      <c r="E12" s="16" t="s">
        <v>59</v>
      </c>
      <c r="F12" s="16" t="s">
        <v>63</v>
      </c>
      <c r="G12" s="16" t="s">
        <v>65</v>
      </c>
      <c r="H12" s="16" t="s">
        <v>67</v>
      </c>
      <c r="I12" s="16"/>
      <c r="J12" s="16" t="s">
        <v>70</v>
      </c>
      <c r="K12" s="16" t="s">
        <v>72</v>
      </c>
    </row>
    <row r="13" spans="4:11" ht="15">
      <c r="D13" s="16" t="s">
        <v>60</v>
      </c>
      <c r="E13" s="16" t="s">
        <v>61</v>
      </c>
      <c r="F13" s="16" t="s">
        <v>64</v>
      </c>
      <c r="G13" s="16" t="s">
        <v>66</v>
      </c>
      <c r="H13" s="16" t="s">
        <v>68</v>
      </c>
      <c r="I13" s="16" t="s">
        <v>69</v>
      </c>
      <c r="J13" s="16" t="s">
        <v>71</v>
      </c>
      <c r="K13" s="16" t="s">
        <v>73</v>
      </c>
    </row>
    <row r="14" spans="4:11" ht="15">
      <c r="D14" s="16" t="s">
        <v>42</v>
      </c>
      <c r="E14" s="16" t="s">
        <v>42</v>
      </c>
      <c r="F14" s="16"/>
      <c r="G14" s="16" t="s">
        <v>42</v>
      </c>
      <c r="H14" s="16" t="s">
        <v>42</v>
      </c>
      <c r="I14" s="16" t="s">
        <v>42</v>
      </c>
      <c r="J14" s="16" t="s">
        <v>42</v>
      </c>
      <c r="K14" s="16" t="s">
        <v>42</v>
      </c>
    </row>
    <row r="15" ht="15.75">
      <c r="A15" s="15" t="s">
        <v>9</v>
      </c>
    </row>
    <row r="16" spans="1:11" ht="15.75">
      <c r="A16" s="5" t="s">
        <v>48</v>
      </c>
      <c r="D16" s="7">
        <v>53332</v>
      </c>
      <c r="E16" s="7">
        <v>2514</v>
      </c>
      <c r="F16" s="7">
        <v>331</v>
      </c>
      <c r="G16" s="7">
        <v>26</v>
      </c>
      <c r="H16" s="7">
        <v>26700</v>
      </c>
      <c r="I16" s="7">
        <f>SUM(D16:H16)</f>
        <v>82903</v>
      </c>
      <c r="J16" s="7">
        <v>4011</v>
      </c>
      <c r="K16" s="7">
        <f>+I16+J16</f>
        <v>86914</v>
      </c>
    </row>
    <row r="17" spans="4:11" ht="15">
      <c r="D17" s="7"/>
      <c r="E17" s="7"/>
      <c r="F17" s="7"/>
      <c r="G17" s="7"/>
      <c r="H17" s="7"/>
      <c r="I17" s="7"/>
      <c r="J17" s="7"/>
      <c r="K17" s="7"/>
    </row>
    <row r="18" spans="1:11" ht="15">
      <c r="A18" s="8" t="s">
        <v>49</v>
      </c>
      <c r="D18" s="7"/>
      <c r="E18" s="7"/>
      <c r="F18" s="7"/>
      <c r="G18" s="7"/>
      <c r="H18" s="7">
        <v>264</v>
      </c>
      <c r="I18" s="7">
        <f>+H18</f>
        <v>264</v>
      </c>
      <c r="J18" s="7">
        <v>180</v>
      </c>
      <c r="K18" s="7">
        <f>+I18+J18</f>
        <v>444</v>
      </c>
    </row>
    <row r="19" spans="4:11" ht="15">
      <c r="D19" s="7"/>
      <c r="E19" s="7"/>
      <c r="F19" s="7"/>
      <c r="G19" s="7"/>
      <c r="H19" s="7"/>
      <c r="I19" s="7"/>
      <c r="J19" s="7"/>
      <c r="K19" s="7"/>
    </row>
    <row r="20" spans="1:11" ht="15">
      <c r="A20" s="1" t="s">
        <v>129</v>
      </c>
      <c r="D20" s="7"/>
      <c r="E20" s="7"/>
      <c r="F20" s="7"/>
      <c r="G20" s="7"/>
      <c r="H20" s="7"/>
      <c r="I20" s="7"/>
      <c r="J20" s="7"/>
      <c r="K20" s="7"/>
    </row>
    <row r="21" spans="1:11" ht="15">
      <c r="A21" s="1" t="s">
        <v>50</v>
      </c>
      <c r="D21" s="7"/>
      <c r="E21" s="7"/>
      <c r="F21" s="7"/>
      <c r="G21" s="7"/>
      <c r="H21" s="18">
        <v>-1333</v>
      </c>
      <c r="I21" s="18">
        <f>H21</f>
        <v>-1333</v>
      </c>
      <c r="J21" s="18"/>
      <c r="K21" s="18">
        <f>I21</f>
        <v>-1333</v>
      </c>
    </row>
    <row r="22" spans="4:11" ht="15">
      <c r="D22" s="7"/>
      <c r="E22" s="7"/>
      <c r="F22" s="7"/>
      <c r="G22" s="7"/>
      <c r="H22" s="7"/>
      <c r="I22" s="7"/>
      <c r="J22" s="7"/>
      <c r="K22" s="7"/>
    </row>
    <row r="23" spans="1:11" ht="15.75">
      <c r="A23" s="5" t="s">
        <v>51</v>
      </c>
      <c r="D23" s="9">
        <f>+D16</f>
        <v>53332</v>
      </c>
      <c r="E23" s="9">
        <f>+E16</f>
        <v>2514</v>
      </c>
      <c r="F23" s="9">
        <f>+F16</f>
        <v>331</v>
      </c>
      <c r="G23" s="9">
        <f>+G16</f>
        <v>26</v>
      </c>
      <c r="H23" s="9">
        <f>H16+H18+H21</f>
        <v>25631</v>
      </c>
      <c r="I23" s="9">
        <f>SUM(I16:I21)</f>
        <v>81834</v>
      </c>
      <c r="J23" s="9">
        <f>+J16+J18</f>
        <v>4191</v>
      </c>
      <c r="K23" s="9">
        <f>SUM(K16:K21)</f>
        <v>86025</v>
      </c>
    </row>
    <row r="24" spans="4:11" ht="15">
      <c r="D24" s="11"/>
      <c r="E24" s="11"/>
      <c r="F24" s="11"/>
      <c r="G24" s="11"/>
      <c r="H24" s="11"/>
      <c r="I24" s="11"/>
      <c r="J24" s="11"/>
      <c r="K24" s="11"/>
    </row>
    <row r="26" spans="1:11" ht="15.75">
      <c r="A26" s="5" t="s">
        <v>52</v>
      </c>
      <c r="D26" s="7">
        <v>53332</v>
      </c>
      <c r="E26" s="7">
        <v>2514</v>
      </c>
      <c r="F26" s="7">
        <v>331</v>
      </c>
      <c r="G26" s="20">
        <v>-40</v>
      </c>
      <c r="H26" s="7">
        <v>28233</v>
      </c>
      <c r="I26" s="7">
        <f>SUM(D26:H26)</f>
        <v>84370</v>
      </c>
      <c r="J26" s="7">
        <v>4107</v>
      </c>
      <c r="K26" s="7">
        <f>+I26+J26</f>
        <v>88477</v>
      </c>
    </row>
    <row r="27" ht="15">
      <c r="G27" s="21"/>
    </row>
    <row r="28" spans="1:11" ht="15">
      <c r="A28" s="8" t="s">
        <v>53</v>
      </c>
      <c r="G28" s="21"/>
      <c r="H28" s="18">
        <v>-4000</v>
      </c>
      <c r="I28" s="18">
        <f>SUM(D28:H28)</f>
        <v>-4000</v>
      </c>
      <c r="J28" s="23">
        <v>0</v>
      </c>
      <c r="K28" s="18">
        <f>+I28+J28</f>
        <v>-4000</v>
      </c>
    </row>
    <row r="29" spans="7:11" ht="15">
      <c r="G29" s="21"/>
      <c r="H29" s="7"/>
      <c r="I29" s="7"/>
      <c r="K29" s="7"/>
    </row>
    <row r="30" spans="1:11" ht="15.75">
      <c r="A30" s="5" t="s">
        <v>54</v>
      </c>
      <c r="D30" s="7">
        <f aca="true" t="shared" si="0" ref="D30:K30">D26+D28</f>
        <v>53332</v>
      </c>
      <c r="E30" s="7">
        <f t="shared" si="0"/>
        <v>2514</v>
      </c>
      <c r="F30" s="7">
        <f t="shared" si="0"/>
        <v>331</v>
      </c>
      <c r="G30" s="20">
        <f t="shared" si="0"/>
        <v>-40</v>
      </c>
      <c r="H30" s="7">
        <f t="shared" si="0"/>
        <v>24233</v>
      </c>
      <c r="I30" s="7">
        <f t="shared" si="0"/>
        <v>80370</v>
      </c>
      <c r="J30" s="7">
        <f t="shared" si="0"/>
        <v>4107</v>
      </c>
      <c r="K30" s="7">
        <f t="shared" si="0"/>
        <v>84477</v>
      </c>
    </row>
    <row r="31" spans="1:8" ht="15.75">
      <c r="A31" s="5" t="s">
        <v>9</v>
      </c>
      <c r="G31" s="21"/>
      <c r="H31" s="1" t="s">
        <v>9</v>
      </c>
    </row>
    <row r="32" spans="1:11" ht="15">
      <c r="A32" s="8" t="s">
        <v>55</v>
      </c>
      <c r="D32" s="7"/>
      <c r="E32" s="7"/>
      <c r="F32" s="7"/>
      <c r="G32" s="20"/>
      <c r="H32" s="7">
        <v>1514</v>
      </c>
      <c r="I32" s="7">
        <f>+H32</f>
        <v>1514</v>
      </c>
      <c r="J32" s="7">
        <v>169</v>
      </c>
      <c r="K32" s="7">
        <f>+I32+J32</f>
        <v>1683</v>
      </c>
    </row>
    <row r="33" spans="1:11" ht="15">
      <c r="A33" s="8"/>
      <c r="D33" s="7"/>
      <c r="E33" s="7"/>
      <c r="F33" s="7"/>
      <c r="G33" s="20"/>
      <c r="H33" s="7"/>
      <c r="I33" s="7"/>
      <c r="J33" s="7"/>
      <c r="K33" s="7"/>
    </row>
    <row r="34" spans="1:11" ht="15">
      <c r="A34" s="1" t="s">
        <v>129</v>
      </c>
      <c r="D34" s="7"/>
      <c r="E34" s="7"/>
      <c r="F34" s="7"/>
      <c r="G34" s="20"/>
      <c r="H34" s="7"/>
      <c r="I34" s="7"/>
      <c r="J34" s="7"/>
      <c r="K34" s="7"/>
    </row>
    <row r="35" spans="1:11" ht="15">
      <c r="A35" s="1" t="s">
        <v>128</v>
      </c>
      <c r="D35" s="7"/>
      <c r="E35" s="7"/>
      <c r="F35" s="7"/>
      <c r="G35" s="20"/>
      <c r="H35" s="18">
        <v>-533</v>
      </c>
      <c r="I35" s="18">
        <f>H35</f>
        <v>-533</v>
      </c>
      <c r="J35" s="7"/>
      <c r="K35" s="18">
        <f>I35</f>
        <v>-533</v>
      </c>
    </row>
    <row r="36" spans="4:11" ht="15">
      <c r="D36" s="7"/>
      <c r="E36" s="7"/>
      <c r="F36" s="7"/>
      <c r="G36" s="20"/>
      <c r="H36" s="7"/>
      <c r="I36" s="7"/>
      <c r="J36" s="7"/>
      <c r="K36" s="7"/>
    </row>
    <row r="37" spans="1:11" ht="16.5" thickBot="1">
      <c r="A37" s="5" t="s">
        <v>56</v>
      </c>
      <c r="D37" s="9">
        <f aca="true" t="shared" si="1" ref="D37:J37">D30+D32</f>
        <v>53332</v>
      </c>
      <c r="E37" s="9">
        <f t="shared" si="1"/>
        <v>2514</v>
      </c>
      <c r="F37" s="9">
        <f t="shared" si="1"/>
        <v>331</v>
      </c>
      <c r="G37" s="22">
        <f t="shared" si="1"/>
        <v>-40</v>
      </c>
      <c r="H37" s="9">
        <f>H30+H32+H35</f>
        <v>25214</v>
      </c>
      <c r="I37" s="9">
        <f>I30+I32+I35</f>
        <v>81351</v>
      </c>
      <c r="J37" s="9">
        <f t="shared" si="1"/>
        <v>4276</v>
      </c>
      <c r="K37" s="9">
        <f>K30+K32+K35</f>
        <v>85627</v>
      </c>
    </row>
    <row r="38" spans="4:11" ht="15.75" thickTop="1">
      <c r="D38" s="11"/>
      <c r="E38" s="11"/>
      <c r="F38" s="11"/>
      <c r="G38" s="11"/>
      <c r="H38" s="11"/>
      <c r="I38" s="11"/>
      <c r="J38" s="11"/>
      <c r="K38" s="11"/>
    </row>
    <row r="39" ht="15">
      <c r="A39" s="8" t="s">
        <v>57</v>
      </c>
    </row>
    <row r="40" ht="15">
      <c r="A40" s="8" t="s">
        <v>58</v>
      </c>
    </row>
  </sheetData>
  <printOptions/>
  <pageMargins left="0.8" right="0.25" top="0.5" bottom="0.2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9" sqref="D9"/>
    </sheetView>
  </sheetViews>
  <sheetFormatPr defaultColWidth="8.88671875" defaultRowHeight="15"/>
  <cols>
    <col min="1" max="2" width="9.6640625" style="1" customWidth="1"/>
    <col min="3" max="3" width="11.6640625" style="1" customWidth="1"/>
    <col min="4" max="7" width="13.664062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91</v>
      </c>
    </row>
    <row r="6" ht="15.75">
      <c r="A6" s="5" t="s">
        <v>74</v>
      </c>
    </row>
    <row r="8" spans="4:7" ht="15">
      <c r="D8" s="17" t="s">
        <v>131</v>
      </c>
      <c r="E8" s="16"/>
      <c r="F8" s="17" t="s">
        <v>130</v>
      </c>
      <c r="G8" s="16"/>
    </row>
    <row r="9" spans="4:7" ht="15">
      <c r="D9" s="16" t="s">
        <v>41</v>
      </c>
      <c r="E9" s="16" t="s">
        <v>88</v>
      </c>
      <c r="F9" s="16" t="s">
        <v>41</v>
      </c>
      <c r="G9" s="16" t="s">
        <v>88</v>
      </c>
    </row>
    <row r="10" spans="4:7" ht="15">
      <c r="D10" s="16" t="s">
        <v>42</v>
      </c>
      <c r="E10" s="16" t="s">
        <v>42</v>
      </c>
      <c r="F10" s="16" t="s">
        <v>42</v>
      </c>
      <c r="G10" s="16" t="s">
        <v>42</v>
      </c>
    </row>
    <row r="11" ht="15">
      <c r="D11" s="8" t="s">
        <v>9</v>
      </c>
    </row>
    <row r="12" spans="1:7" ht="15">
      <c r="A12" s="8" t="s">
        <v>75</v>
      </c>
      <c r="C12" s="8" t="s">
        <v>9</v>
      </c>
      <c r="D12" s="7">
        <v>22805</v>
      </c>
      <c r="E12" s="7">
        <v>23352</v>
      </c>
      <c r="F12" s="7">
        <v>66240</v>
      </c>
      <c r="G12" s="7">
        <v>62558</v>
      </c>
    </row>
    <row r="13" spans="4:7" ht="15">
      <c r="D13" s="12" t="s">
        <v>9</v>
      </c>
      <c r="E13" s="7"/>
      <c r="F13" s="12" t="s">
        <v>9</v>
      </c>
      <c r="G13" s="7"/>
    </row>
    <row r="14" spans="1:7" ht="15">
      <c r="A14" s="8" t="s">
        <v>76</v>
      </c>
      <c r="C14" s="8" t="s">
        <v>9</v>
      </c>
      <c r="D14" s="18">
        <v>-20883</v>
      </c>
      <c r="E14" s="18">
        <v>-22739</v>
      </c>
      <c r="F14" s="18">
        <v>-62191</v>
      </c>
      <c r="G14" s="18">
        <v>-60051</v>
      </c>
    </row>
    <row r="15" spans="4:7" ht="15">
      <c r="D15" s="7"/>
      <c r="E15" s="7"/>
      <c r="F15" s="7"/>
      <c r="G15" s="7"/>
    </row>
    <row r="16" spans="1:8" ht="15">
      <c r="A16" s="8" t="s">
        <v>77</v>
      </c>
      <c r="C16" s="8" t="s">
        <v>9</v>
      </c>
      <c r="D16" s="18">
        <v>-920</v>
      </c>
      <c r="E16" s="18">
        <v>-643</v>
      </c>
      <c r="F16" s="18">
        <v>-2046</v>
      </c>
      <c r="G16" s="18">
        <v>-1689</v>
      </c>
      <c r="H16" s="8" t="s">
        <v>9</v>
      </c>
    </row>
    <row r="17" spans="4:7" ht="15">
      <c r="D17" s="9"/>
      <c r="E17" s="9"/>
      <c r="F17" s="9"/>
      <c r="G17" s="9"/>
    </row>
    <row r="18" spans="1:7" ht="15">
      <c r="A18" s="8" t="s">
        <v>78</v>
      </c>
      <c r="D18" s="7">
        <f>SUM(D12:D16)</f>
        <v>1002</v>
      </c>
      <c r="E18" s="18">
        <f>SUM(E12:E16)</f>
        <v>-30</v>
      </c>
      <c r="F18" s="7">
        <f>SUM(F12:F16)</f>
        <v>2003</v>
      </c>
      <c r="G18" s="7">
        <f>SUM(G12:G16)</f>
        <v>818</v>
      </c>
    </row>
    <row r="19" spans="4:7" ht="15">
      <c r="D19" s="7"/>
      <c r="E19" s="7"/>
      <c r="F19" s="7"/>
      <c r="G19" s="7"/>
    </row>
    <row r="20" spans="1:7" ht="15">
      <c r="A20" s="8" t="s">
        <v>79</v>
      </c>
      <c r="C20" s="8" t="s">
        <v>9</v>
      </c>
      <c r="D20" s="18">
        <v>-86</v>
      </c>
      <c r="E20" s="18">
        <v>-125</v>
      </c>
      <c r="F20" s="18">
        <v>-319</v>
      </c>
      <c r="G20" s="18">
        <v>-374</v>
      </c>
    </row>
    <row r="21" spans="4:7" ht="15">
      <c r="D21" s="9"/>
      <c r="E21" s="9"/>
      <c r="F21" s="9"/>
      <c r="G21" s="9"/>
    </row>
    <row r="22" spans="1:7" ht="16.5" thickBot="1">
      <c r="A22" s="5" t="s">
        <v>80</v>
      </c>
      <c r="D22" s="7">
        <f>+D20+D18</f>
        <v>916</v>
      </c>
      <c r="E22" s="18">
        <f>+E18+E20</f>
        <v>-155</v>
      </c>
      <c r="F22" s="7">
        <f>+F20+F18</f>
        <v>1684</v>
      </c>
      <c r="G22" s="7">
        <f>+G18+G20</f>
        <v>444</v>
      </c>
    </row>
    <row r="23" spans="4:7" ht="15.75" thickTop="1">
      <c r="D23" s="10"/>
      <c r="E23" s="10"/>
      <c r="F23" s="10"/>
      <c r="G23" s="10"/>
    </row>
    <row r="24" spans="4:7" ht="15">
      <c r="D24" s="7"/>
      <c r="E24" s="7"/>
      <c r="F24" s="7"/>
      <c r="G24" s="7"/>
    </row>
    <row r="25" spans="1:7" ht="15.75">
      <c r="A25" s="5" t="s">
        <v>81</v>
      </c>
      <c r="D25" s="12" t="s">
        <v>9</v>
      </c>
      <c r="E25" s="7"/>
      <c r="F25" s="12" t="s">
        <v>9</v>
      </c>
      <c r="G25" s="7"/>
    </row>
    <row r="26" spans="4:7" ht="15">
      <c r="D26" s="12" t="s">
        <v>9</v>
      </c>
      <c r="E26" s="7"/>
      <c r="F26" s="7"/>
      <c r="G26" s="7"/>
    </row>
    <row r="27" spans="1:7" ht="15">
      <c r="A27" s="8" t="s">
        <v>82</v>
      </c>
      <c r="D27" s="7">
        <v>772</v>
      </c>
      <c r="E27" s="18">
        <v>-221</v>
      </c>
      <c r="F27" s="7">
        <v>1515</v>
      </c>
      <c r="G27" s="7">
        <v>264</v>
      </c>
    </row>
    <row r="28" spans="4:7" ht="15">
      <c r="D28" s="7"/>
      <c r="E28" s="18"/>
      <c r="F28" s="7"/>
      <c r="G28" s="7"/>
    </row>
    <row r="29" spans="1:7" ht="15">
      <c r="A29" s="8" t="s">
        <v>83</v>
      </c>
      <c r="D29" s="7">
        <v>144</v>
      </c>
      <c r="E29" s="18">
        <v>66</v>
      </c>
      <c r="F29" s="7">
        <v>169</v>
      </c>
      <c r="G29" s="7">
        <v>180</v>
      </c>
    </row>
    <row r="30" spans="4:7" ht="15">
      <c r="D30" s="9"/>
      <c r="E30" s="9"/>
      <c r="F30" s="9"/>
      <c r="G30" s="9"/>
    </row>
    <row r="31" spans="4:7" ht="15.75" thickBot="1">
      <c r="D31" s="7">
        <v>916</v>
      </c>
      <c r="E31" s="18">
        <v>-155</v>
      </c>
      <c r="F31" s="7">
        <v>1684</v>
      </c>
      <c r="G31" s="7">
        <v>444</v>
      </c>
    </row>
    <row r="32" spans="4:7" ht="15.75" thickTop="1">
      <c r="D32" s="11"/>
      <c r="E32" s="11"/>
      <c r="F32" s="11"/>
      <c r="G32" s="11"/>
    </row>
    <row r="33" spans="1:6" ht="15.75">
      <c r="A33" s="5" t="s">
        <v>84</v>
      </c>
      <c r="D33" s="8" t="s">
        <v>9</v>
      </c>
      <c r="F33" s="8" t="s">
        <v>9</v>
      </c>
    </row>
    <row r="34" spans="1:7" ht="15">
      <c r="A34" s="8" t="s">
        <v>85</v>
      </c>
      <c r="D34" s="14">
        <v>1.44</v>
      </c>
      <c r="E34" s="19">
        <v>-0.41</v>
      </c>
      <c r="F34" s="14">
        <v>2.84</v>
      </c>
      <c r="G34" s="14">
        <v>0.5</v>
      </c>
    </row>
    <row r="35" spans="3:7" ht="15">
      <c r="C35" s="8" t="s">
        <v>87</v>
      </c>
      <c r="D35" s="14">
        <v>1.44</v>
      </c>
      <c r="E35" s="19">
        <v>-0.41</v>
      </c>
      <c r="F35" s="14">
        <v>2.84</v>
      </c>
      <c r="G35" s="14">
        <v>0.5</v>
      </c>
    </row>
    <row r="38" ht="15">
      <c r="A38" s="8" t="s">
        <v>86</v>
      </c>
    </row>
    <row r="39" ht="15">
      <c r="A39" s="8" t="s">
        <v>38</v>
      </c>
    </row>
    <row r="42" spans="4:6" ht="15">
      <c r="D42" s="8" t="s">
        <v>9</v>
      </c>
      <c r="F42" s="8" t="s">
        <v>9</v>
      </c>
    </row>
    <row r="43" ht="15">
      <c r="D43" s="8" t="s">
        <v>9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0">
      <selection activeCell="H48" sqref="H48"/>
    </sheetView>
  </sheetViews>
  <sheetFormatPr defaultColWidth="8.88671875" defaultRowHeight="15"/>
  <sheetData>
    <row r="1" spans="1:8" ht="15.75">
      <c r="A1" s="2" t="s">
        <v>92</v>
      </c>
      <c r="B1" s="2"/>
      <c r="C1" s="2"/>
      <c r="D1" s="2"/>
      <c r="E1" s="2"/>
      <c r="F1" s="2"/>
      <c r="G1" s="2"/>
      <c r="H1" s="2" t="s">
        <v>9</v>
      </c>
    </row>
    <row r="2" spans="1:8" ht="15.75">
      <c r="A2" s="3"/>
      <c r="B2" s="3"/>
      <c r="C2" s="3"/>
      <c r="D2" s="3"/>
      <c r="E2" s="3"/>
      <c r="F2" s="3"/>
      <c r="G2" s="2" t="s">
        <v>9</v>
      </c>
      <c r="H2" s="3" t="s">
        <v>9</v>
      </c>
    </row>
    <row r="3" spans="1:8" ht="15">
      <c r="A3" s="24" t="s">
        <v>93</v>
      </c>
      <c r="B3" s="3"/>
      <c r="C3" s="3"/>
      <c r="D3" s="3"/>
      <c r="E3" s="3"/>
      <c r="F3" s="1"/>
      <c r="G3" s="25"/>
      <c r="H3" s="1"/>
    </row>
    <row r="4" spans="1:8" ht="15">
      <c r="A4" s="24" t="s">
        <v>124</v>
      </c>
      <c r="B4" s="3"/>
      <c r="C4" s="3"/>
      <c r="D4" s="3"/>
      <c r="E4" s="3"/>
      <c r="F4" s="1"/>
      <c r="G4" s="25"/>
      <c r="H4" s="1"/>
    </row>
    <row r="5" spans="1:8" ht="15">
      <c r="A5" s="24"/>
      <c r="B5" s="3"/>
      <c r="C5" s="3"/>
      <c r="D5" s="3"/>
      <c r="E5" s="3"/>
      <c r="F5" s="25"/>
      <c r="G5" s="25"/>
      <c r="H5" s="25"/>
    </row>
    <row r="6" spans="1:8" ht="15">
      <c r="A6" s="24"/>
      <c r="B6" s="3"/>
      <c r="C6" s="3"/>
      <c r="D6" s="3"/>
      <c r="E6" s="3"/>
      <c r="F6" s="26" t="s">
        <v>94</v>
      </c>
      <c r="G6" s="25"/>
      <c r="H6" s="26" t="s">
        <v>95</v>
      </c>
    </row>
    <row r="7" spans="1:8" ht="15">
      <c r="A7" s="24"/>
      <c r="B7" s="3"/>
      <c r="C7" s="3"/>
      <c r="D7" s="3"/>
      <c r="E7" s="3"/>
      <c r="F7" s="26" t="s">
        <v>96</v>
      </c>
      <c r="G7" s="25"/>
      <c r="H7" s="26" t="s">
        <v>96</v>
      </c>
    </row>
    <row r="8" spans="1:8" ht="15">
      <c r="A8" s="3"/>
      <c r="B8" s="3"/>
      <c r="C8" s="3"/>
      <c r="D8" s="3"/>
      <c r="E8" s="3"/>
      <c r="F8" s="26" t="s">
        <v>97</v>
      </c>
      <c r="G8" s="25"/>
      <c r="H8" s="26" t="s">
        <v>97</v>
      </c>
    </row>
    <row r="9" spans="1:8" ht="15">
      <c r="A9" s="3"/>
      <c r="B9" s="3"/>
      <c r="C9" s="3"/>
      <c r="D9" s="3"/>
      <c r="E9" s="3"/>
      <c r="F9" s="27" t="s">
        <v>125</v>
      </c>
      <c r="G9" s="25"/>
      <c r="H9" s="27" t="s">
        <v>126</v>
      </c>
    </row>
    <row r="10" spans="1:8" ht="15">
      <c r="A10" s="3"/>
      <c r="B10" s="3"/>
      <c r="C10" s="3"/>
      <c r="D10" s="3"/>
      <c r="E10" s="3"/>
      <c r="F10" s="26" t="s">
        <v>98</v>
      </c>
      <c r="G10" s="25"/>
      <c r="H10" s="26" t="s">
        <v>98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99</v>
      </c>
      <c r="B12" s="3"/>
      <c r="C12" s="3"/>
      <c r="D12" s="3"/>
      <c r="E12" s="3"/>
      <c r="F12" s="28">
        <v>2003</v>
      </c>
      <c r="G12" s="28"/>
      <c r="H12" s="28">
        <v>818</v>
      </c>
    </row>
    <row r="13" spans="1:8" ht="15">
      <c r="A13" s="3"/>
      <c r="B13" s="3"/>
      <c r="C13" s="3"/>
      <c r="D13" s="3"/>
      <c r="E13" s="3"/>
      <c r="F13" s="28"/>
      <c r="G13" s="28"/>
      <c r="H13" s="28"/>
    </row>
    <row r="14" spans="1:8" ht="15">
      <c r="A14" s="3" t="s">
        <v>100</v>
      </c>
      <c r="B14" s="3"/>
      <c r="C14" s="3"/>
      <c r="D14" s="3"/>
      <c r="E14" s="3"/>
      <c r="F14" s="28" t="s">
        <v>9</v>
      </c>
      <c r="G14" s="28"/>
      <c r="H14" s="28"/>
    </row>
    <row r="15" spans="1:8" ht="15">
      <c r="A15" s="3"/>
      <c r="B15" s="3" t="s">
        <v>101</v>
      </c>
      <c r="C15" s="3"/>
      <c r="D15" s="3"/>
      <c r="E15" s="3"/>
      <c r="F15" s="28">
        <v>3085</v>
      </c>
      <c r="G15" s="28"/>
      <c r="H15" s="28">
        <v>2670</v>
      </c>
    </row>
    <row r="16" spans="1:8" ht="15">
      <c r="A16" s="3"/>
      <c r="B16" s="3" t="s">
        <v>102</v>
      </c>
      <c r="C16" s="3"/>
      <c r="D16" s="3"/>
      <c r="E16" s="3"/>
      <c r="F16" s="28">
        <v>0</v>
      </c>
      <c r="G16" s="28"/>
      <c r="H16" s="28">
        <v>333</v>
      </c>
    </row>
    <row r="17" spans="1:8" ht="15">
      <c r="A17" s="3"/>
      <c r="B17" s="3"/>
      <c r="C17" s="3"/>
      <c r="D17" s="3"/>
      <c r="E17" s="3"/>
      <c r="F17" s="29"/>
      <c r="G17" s="28"/>
      <c r="H17" s="29"/>
    </row>
    <row r="18" spans="1:8" ht="15">
      <c r="A18" s="3" t="s">
        <v>103</v>
      </c>
      <c r="B18" s="3"/>
      <c r="C18" s="3"/>
      <c r="D18" s="3"/>
      <c r="E18" s="3"/>
      <c r="F18" s="28">
        <f>SUM(F12:F16)</f>
        <v>5088</v>
      </c>
      <c r="G18" s="28"/>
      <c r="H18" s="28">
        <f>SUM(H12:H16)</f>
        <v>3821</v>
      </c>
    </row>
    <row r="19" spans="1:8" ht="15">
      <c r="A19" s="3"/>
      <c r="B19" s="3"/>
      <c r="C19" s="3"/>
      <c r="D19" s="3"/>
      <c r="E19" s="3"/>
      <c r="F19" s="28"/>
      <c r="G19" s="28"/>
      <c r="H19" s="28"/>
    </row>
    <row r="20" spans="1:8" ht="15">
      <c r="A20" s="3" t="s">
        <v>104</v>
      </c>
      <c r="B20" s="3"/>
      <c r="C20" s="3"/>
      <c r="D20" s="3"/>
      <c r="E20" s="3" t="s">
        <v>9</v>
      </c>
      <c r="F20" s="28"/>
      <c r="G20" s="28"/>
      <c r="H20" s="28"/>
    </row>
    <row r="21" spans="1:8" ht="15">
      <c r="A21" s="3" t="s">
        <v>9</v>
      </c>
      <c r="B21" s="3" t="s">
        <v>105</v>
      </c>
      <c r="C21" s="3"/>
      <c r="D21" s="3"/>
      <c r="E21" s="3" t="s">
        <v>9</v>
      </c>
      <c r="F21" s="33">
        <v>-4219</v>
      </c>
      <c r="G21" s="28"/>
      <c r="H21" s="33">
        <v>-232</v>
      </c>
    </row>
    <row r="22" spans="1:8" ht="15">
      <c r="A22" s="3"/>
      <c r="B22" s="3" t="s">
        <v>106</v>
      </c>
      <c r="C22" s="3"/>
      <c r="D22" s="3"/>
      <c r="E22" s="3" t="s">
        <v>9</v>
      </c>
      <c r="F22" s="28">
        <v>3688</v>
      </c>
      <c r="G22" s="28"/>
      <c r="H22" s="28">
        <v>523</v>
      </c>
    </row>
    <row r="23" spans="1:8" ht="15">
      <c r="A23" s="3"/>
      <c r="B23" s="3"/>
      <c r="C23" s="3"/>
      <c r="D23" s="3"/>
      <c r="E23" s="3" t="s">
        <v>9</v>
      </c>
      <c r="F23" s="29" t="s">
        <v>9</v>
      </c>
      <c r="G23" s="28"/>
      <c r="H23" s="29" t="s">
        <v>9</v>
      </c>
    </row>
    <row r="24" spans="1:8" ht="15">
      <c r="A24" s="3" t="s">
        <v>107</v>
      </c>
      <c r="B24" s="3"/>
      <c r="C24" s="3"/>
      <c r="D24" s="3"/>
      <c r="E24" s="3"/>
      <c r="F24" s="28">
        <f>SUM(F18:F22)</f>
        <v>4557</v>
      </c>
      <c r="G24" s="28"/>
      <c r="H24" s="28">
        <f>SUM(H18:H22)</f>
        <v>4112</v>
      </c>
    </row>
    <row r="25" spans="1:8" ht="15">
      <c r="A25" s="3"/>
      <c r="B25" s="3"/>
      <c r="C25" s="3"/>
      <c r="D25" s="3"/>
      <c r="E25" s="3" t="s">
        <v>9</v>
      </c>
      <c r="F25" s="28" t="s">
        <v>9</v>
      </c>
      <c r="G25" s="28"/>
      <c r="H25" s="28"/>
    </row>
    <row r="26" spans="1:8" ht="15">
      <c r="A26" s="3"/>
      <c r="B26" s="3" t="s">
        <v>108</v>
      </c>
      <c r="C26" s="3"/>
      <c r="D26" s="3" t="s">
        <v>9</v>
      </c>
      <c r="E26" s="3" t="s">
        <v>9</v>
      </c>
      <c r="F26" s="33">
        <v>-246</v>
      </c>
      <c r="G26" s="28"/>
      <c r="H26" s="33">
        <v>-891</v>
      </c>
    </row>
    <row r="27" spans="1:8" ht="15">
      <c r="A27" s="3"/>
      <c r="B27" s="3"/>
      <c r="C27" s="3"/>
      <c r="D27" s="3"/>
      <c r="E27" s="3" t="s">
        <v>9</v>
      </c>
      <c r="F27" s="29"/>
      <c r="G27" s="28"/>
      <c r="H27" s="29"/>
    </row>
    <row r="28" spans="1:8" ht="15">
      <c r="A28" s="3" t="s">
        <v>109</v>
      </c>
      <c r="B28" s="3"/>
      <c r="C28" s="3"/>
      <c r="D28" s="3"/>
      <c r="E28" s="3" t="s">
        <v>9</v>
      </c>
      <c r="F28" s="28">
        <f>SUM(F23:F26)</f>
        <v>4311</v>
      </c>
      <c r="G28" s="28"/>
      <c r="H28" s="28">
        <f>SUM(H23:H26)</f>
        <v>3221</v>
      </c>
    </row>
    <row r="29" spans="1:8" ht="15">
      <c r="A29" s="3"/>
      <c r="B29" s="3"/>
      <c r="C29" s="3"/>
      <c r="D29" s="3"/>
      <c r="E29" s="3"/>
      <c r="F29" s="28"/>
      <c r="G29" s="28"/>
      <c r="H29" s="28"/>
    </row>
    <row r="30" spans="1:8" ht="15">
      <c r="A30" s="3" t="s">
        <v>110</v>
      </c>
      <c r="B30" s="3"/>
      <c r="C30" s="3"/>
      <c r="D30" s="3"/>
      <c r="E30" s="3"/>
      <c r="F30" s="28"/>
      <c r="G30" s="28"/>
      <c r="H30" s="28"/>
    </row>
    <row r="31" spans="1:8" ht="15">
      <c r="A31" s="3" t="s">
        <v>9</v>
      </c>
      <c r="B31" s="3" t="s">
        <v>111</v>
      </c>
      <c r="C31" s="3"/>
      <c r="D31" s="3"/>
      <c r="E31" s="3" t="s">
        <v>9</v>
      </c>
      <c r="F31" s="33">
        <v>-9519</v>
      </c>
      <c r="G31" s="28"/>
      <c r="H31" s="33">
        <v>-1650</v>
      </c>
    </row>
    <row r="32" spans="1:8" ht="15">
      <c r="A32" s="3" t="s">
        <v>9</v>
      </c>
      <c r="B32" s="3"/>
      <c r="C32" s="3"/>
      <c r="D32" s="3"/>
      <c r="E32" s="3"/>
      <c r="F32" s="28"/>
      <c r="G32" s="28"/>
      <c r="H32" s="28"/>
    </row>
    <row r="33" spans="1:8" ht="15">
      <c r="A33" s="3" t="s">
        <v>112</v>
      </c>
      <c r="B33" s="3"/>
      <c r="C33" s="3"/>
      <c r="D33" s="3"/>
      <c r="E33" s="3"/>
      <c r="F33" s="28"/>
      <c r="G33" s="28"/>
      <c r="H33" s="28"/>
    </row>
    <row r="34" spans="1:8" ht="15">
      <c r="A34" s="3" t="s">
        <v>9</v>
      </c>
      <c r="B34" s="3" t="s">
        <v>113</v>
      </c>
      <c r="C34" s="3"/>
      <c r="D34" s="3"/>
      <c r="E34" s="3"/>
      <c r="F34" s="28">
        <v>8658</v>
      </c>
      <c r="G34" s="28"/>
      <c r="H34" s="33">
        <v>-1513</v>
      </c>
    </row>
    <row r="35" spans="1:8" ht="15">
      <c r="A35" s="3"/>
      <c r="B35" s="3" t="s">
        <v>127</v>
      </c>
      <c r="C35" s="3"/>
      <c r="D35" s="3"/>
      <c r="E35" s="3"/>
      <c r="F35" s="33">
        <v>-533</v>
      </c>
      <c r="G35" s="28"/>
      <c r="H35" s="33">
        <v>-1333</v>
      </c>
    </row>
    <row r="36" spans="1:8" ht="15">
      <c r="A36" s="3"/>
      <c r="B36" s="3"/>
      <c r="C36" s="3"/>
      <c r="D36" s="3"/>
      <c r="E36" s="3"/>
      <c r="F36" s="29"/>
      <c r="G36" s="28"/>
      <c r="H36" s="34"/>
    </row>
    <row r="37" spans="1:8" ht="15.75">
      <c r="A37" s="2" t="s">
        <v>114</v>
      </c>
      <c r="B37" s="3"/>
      <c r="C37" s="3"/>
      <c r="D37" s="3"/>
      <c r="E37" s="3"/>
      <c r="F37" s="28">
        <f>+F28+F31+F34+F35</f>
        <v>2917</v>
      </c>
      <c r="G37" s="28"/>
      <c r="H37" s="33">
        <f>+H28+H31+H34+H35</f>
        <v>-1275</v>
      </c>
    </row>
    <row r="38" spans="1:8" ht="15">
      <c r="A38" s="3"/>
      <c r="B38" s="3"/>
      <c r="C38" s="3"/>
      <c r="D38" s="3"/>
      <c r="E38" s="3"/>
      <c r="F38" s="28"/>
      <c r="G38" s="28"/>
      <c r="H38" s="28"/>
    </row>
    <row r="39" spans="1:8" ht="15">
      <c r="A39" s="3" t="s">
        <v>115</v>
      </c>
      <c r="B39" s="3"/>
      <c r="C39" s="3"/>
      <c r="D39" s="3"/>
      <c r="E39" s="3"/>
      <c r="F39" s="28">
        <f>297+500</f>
        <v>797</v>
      </c>
      <c r="G39" s="28"/>
      <c r="H39" s="28">
        <v>2346</v>
      </c>
    </row>
    <row r="40" spans="1:8" ht="15">
      <c r="A40" s="3"/>
      <c r="B40" s="3"/>
      <c r="C40" s="3"/>
      <c r="D40" s="3"/>
      <c r="E40" s="3"/>
      <c r="F40" s="28"/>
      <c r="G40" s="28"/>
      <c r="H40" s="28"/>
    </row>
    <row r="41" spans="1:8" ht="16.5" thickBot="1">
      <c r="A41" s="2" t="s">
        <v>116</v>
      </c>
      <c r="B41" s="3"/>
      <c r="C41" s="3"/>
      <c r="D41" s="3"/>
      <c r="E41" s="3"/>
      <c r="F41" s="29">
        <f>+F39+F37</f>
        <v>3714</v>
      </c>
      <c r="G41" s="28"/>
      <c r="H41" s="29">
        <f>+H39+H37</f>
        <v>1071</v>
      </c>
    </row>
    <row r="42" spans="1:8" ht="16.5" thickTop="1">
      <c r="A42" s="2"/>
      <c r="B42" s="3"/>
      <c r="C42" s="3"/>
      <c r="D42" s="3"/>
      <c r="E42" s="3"/>
      <c r="F42" s="30"/>
      <c r="G42" s="28"/>
      <c r="H42" s="30"/>
    </row>
    <row r="43" spans="1:8" ht="15">
      <c r="A43" s="3"/>
      <c r="B43" s="3"/>
      <c r="C43" s="3"/>
      <c r="D43" s="3"/>
      <c r="E43" s="3"/>
      <c r="F43" s="28" t="s">
        <v>9</v>
      </c>
      <c r="G43" s="28"/>
      <c r="H43" s="28" t="s">
        <v>9</v>
      </c>
    </row>
    <row r="44" spans="1:8" ht="15.75">
      <c r="A44" s="2" t="s">
        <v>117</v>
      </c>
      <c r="B44" s="3"/>
      <c r="C44" s="3"/>
      <c r="D44" s="3"/>
      <c r="E44" s="3"/>
      <c r="F44" s="31">
        <v>2006</v>
      </c>
      <c r="G44" s="25"/>
      <c r="H44" s="31">
        <v>2005</v>
      </c>
    </row>
    <row r="45" spans="1:8" ht="15">
      <c r="A45" s="3"/>
      <c r="B45" s="3"/>
      <c r="C45" s="3"/>
      <c r="D45" s="3"/>
      <c r="E45" s="3"/>
      <c r="F45" s="32" t="s">
        <v>42</v>
      </c>
      <c r="G45" s="32"/>
      <c r="H45" s="32" t="s">
        <v>42</v>
      </c>
    </row>
    <row r="46" spans="1:8" ht="15">
      <c r="A46" s="3" t="s">
        <v>118</v>
      </c>
      <c r="B46" s="3"/>
      <c r="C46" s="3"/>
      <c r="D46" s="3"/>
      <c r="E46" s="3" t="s">
        <v>9</v>
      </c>
      <c r="F46" s="28">
        <v>1508</v>
      </c>
      <c r="G46" s="28"/>
      <c r="H46" s="28">
        <v>2692</v>
      </c>
    </row>
    <row r="47" spans="1:8" ht="15">
      <c r="A47" s="3" t="s">
        <v>119</v>
      </c>
      <c r="B47" s="3"/>
      <c r="C47" s="3"/>
      <c r="D47" s="3"/>
      <c r="E47" s="3"/>
      <c r="F47" s="28">
        <v>2206</v>
      </c>
      <c r="G47" s="28"/>
      <c r="H47" s="28" t="s">
        <v>9</v>
      </c>
    </row>
    <row r="48" spans="1:8" ht="15">
      <c r="A48" s="3" t="s">
        <v>120</v>
      </c>
      <c r="B48" s="3"/>
      <c r="C48" s="3"/>
      <c r="D48" s="3"/>
      <c r="E48" s="3"/>
      <c r="F48" s="28"/>
      <c r="G48" s="28"/>
      <c r="H48" s="33">
        <v>-1621</v>
      </c>
    </row>
    <row r="49" spans="1:8" ht="15">
      <c r="A49" s="3"/>
      <c r="B49" s="3"/>
      <c r="C49" s="3"/>
      <c r="D49" s="3"/>
      <c r="E49" s="3"/>
      <c r="F49" s="29"/>
      <c r="G49" s="28"/>
      <c r="H49" s="29"/>
    </row>
    <row r="50" spans="1:8" ht="15.75" thickBot="1">
      <c r="A50" s="3" t="s">
        <v>121</v>
      </c>
      <c r="B50" s="3"/>
      <c r="C50" s="3"/>
      <c r="D50" s="3"/>
      <c r="E50" s="3"/>
      <c r="F50" s="28">
        <f>+F48+F47+F46</f>
        <v>3714</v>
      </c>
      <c r="G50" s="28"/>
      <c r="H50" s="28">
        <f>+H48+H46</f>
        <v>1071</v>
      </c>
    </row>
    <row r="51" spans="1:8" ht="15.75" thickTop="1">
      <c r="A51" s="3"/>
      <c r="B51" s="3"/>
      <c r="C51" s="3"/>
      <c r="D51" s="3"/>
      <c r="E51" s="3"/>
      <c r="F51" s="30"/>
      <c r="G51" s="28"/>
      <c r="H51" s="30"/>
    </row>
    <row r="52" spans="1:8" ht="15">
      <c r="A52" s="3" t="s">
        <v>122</v>
      </c>
      <c r="B52" s="3"/>
      <c r="C52" s="3"/>
      <c r="D52" s="3"/>
      <c r="E52" s="3"/>
      <c r="F52" s="28"/>
      <c r="G52" s="28"/>
      <c r="H52" s="28"/>
    </row>
    <row r="53" spans="1:8" ht="15">
      <c r="A53" s="3" t="s">
        <v>123</v>
      </c>
      <c r="B53" s="3"/>
      <c r="C53" s="3"/>
      <c r="D53" s="3"/>
      <c r="E53" s="3"/>
      <c r="F53" s="28"/>
      <c r="G53" s="28"/>
      <c r="H53" s="28"/>
    </row>
  </sheetData>
  <printOptions/>
  <pageMargins left="1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C29" sqref="C29:C30"/>
    </sheetView>
  </sheetViews>
  <sheetFormatPr defaultColWidth="8.88671875" defaultRowHeight="15"/>
  <cols>
    <col min="1" max="16384" width="8.88671875" style="1" customWidth="1"/>
  </cols>
  <sheetData/>
  <printOptions/>
  <pageMargins left="0.8" right="0.25" top="0.5" bottom="0.2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